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workbookProtection lockStructure="1"/>
  <bookViews>
    <workbookView xWindow="120" yWindow="60" windowWidth="18810" windowHeight="8100"/>
  </bookViews>
  <sheets>
    <sheet name="Stundenplan GS" sheetId="1" r:id="rId1"/>
  </sheets>
  <definedNames>
    <definedName name="_xlnm.Print_Area" localSheetId="0">'Stundenplan GS'!$A$1:$X$28</definedName>
  </definedNames>
  <calcPr calcId="125725"/>
</workbook>
</file>

<file path=xl/calcChain.xml><?xml version="1.0" encoding="utf-8"?>
<calcChain xmlns="http://schemas.openxmlformats.org/spreadsheetml/2006/main">
  <c r="AS23" i="1"/>
  <c r="AR23"/>
  <c r="AQ23"/>
  <c r="AP23"/>
  <c r="AS20"/>
  <c r="AR20"/>
  <c r="AQ20"/>
  <c r="AP20"/>
  <c r="AS17"/>
  <c r="AR17"/>
  <c r="AQ17"/>
  <c r="AP17"/>
  <c r="AS14"/>
  <c r="AR14"/>
  <c r="AQ14"/>
  <c r="AP14"/>
  <c r="AS11"/>
  <c r="AR11"/>
  <c r="AQ11"/>
  <c r="AP11"/>
  <c r="AS8"/>
  <c r="AR8"/>
  <c r="AQ8"/>
  <c r="AP8"/>
  <c r="AS5"/>
  <c r="AR5"/>
  <c r="AQ5"/>
  <c r="S2"/>
  <c r="L8"/>
  <c r="P8"/>
  <c r="T8"/>
  <c r="X8"/>
  <c r="AM8" s="1"/>
  <c r="Z8"/>
  <c r="AA8"/>
  <c r="AB8"/>
  <c r="AD8"/>
  <c r="AE8"/>
  <c r="AF8"/>
  <c r="AH8"/>
  <c r="AI8"/>
  <c r="AJ8"/>
  <c r="AL8"/>
  <c r="AN8"/>
  <c r="L11"/>
  <c r="P11"/>
  <c r="T11"/>
  <c r="X11"/>
  <c r="AM11" s="1"/>
  <c r="Z11"/>
  <c r="AA11"/>
  <c r="AB11"/>
  <c r="AD11"/>
  <c r="AE11"/>
  <c r="AF11"/>
  <c r="AH11"/>
  <c r="AI11"/>
  <c r="AJ11"/>
  <c r="AL11"/>
  <c r="AN11"/>
  <c r="L14"/>
  <c r="P14"/>
  <c r="T14"/>
  <c r="X14"/>
  <c r="Z14"/>
  <c r="AA14"/>
  <c r="AB14"/>
  <c r="AD14"/>
  <c r="AE14"/>
  <c r="AF14"/>
  <c r="AH14"/>
  <c r="AI14"/>
  <c r="AJ14"/>
  <c r="AL14"/>
  <c r="AM14"/>
  <c r="AN14"/>
  <c r="L17"/>
  <c r="P17"/>
  <c r="T17"/>
  <c r="X17"/>
  <c r="Z17"/>
  <c r="AA17"/>
  <c r="AB17"/>
  <c r="AD17"/>
  <c r="AE17"/>
  <c r="AF17"/>
  <c r="AH17"/>
  <c r="AI17"/>
  <c r="AJ17"/>
  <c r="AL17"/>
  <c r="AM17"/>
  <c r="AN17"/>
  <c r="L20"/>
  <c r="P20"/>
  <c r="T20"/>
  <c r="X20"/>
  <c r="Z20"/>
  <c r="AA20"/>
  <c r="AB20"/>
  <c r="AD20"/>
  <c r="AE20"/>
  <c r="AF20"/>
  <c r="AH20"/>
  <c r="AI20"/>
  <c r="AJ20"/>
  <c r="AL20"/>
  <c r="AM20"/>
  <c r="AN20"/>
  <c r="L23"/>
  <c r="P23"/>
  <c r="AF23" s="1"/>
  <c r="T23"/>
  <c r="AH23" s="1"/>
  <c r="X23"/>
  <c r="Z23"/>
  <c r="AA23"/>
  <c r="AB23"/>
  <c r="AD23"/>
  <c r="AE23"/>
  <c r="AI23"/>
  <c r="AJ23"/>
  <c r="AL23"/>
  <c r="AN23"/>
  <c r="AN5"/>
  <c r="AL5"/>
  <c r="AJ5"/>
  <c r="AI5"/>
  <c r="AH5"/>
  <c r="AE5"/>
  <c r="AD5"/>
  <c r="X5"/>
  <c r="AM5" s="1"/>
  <c r="T5"/>
  <c r="P5"/>
  <c r="AF5" s="1"/>
  <c r="L5"/>
  <c r="AB5" s="1"/>
  <c r="AA5"/>
  <c r="AM23" l="1"/>
  <c r="AM25" s="1"/>
  <c r="AR25"/>
  <c r="AN25"/>
  <c r="AP5"/>
  <c r="AP25" s="1"/>
  <c r="AQ25"/>
  <c r="AI25"/>
  <c r="AL25"/>
  <c r="AF25"/>
  <c r="AD25"/>
  <c r="AA25"/>
  <c r="AJ25"/>
  <c r="AH25"/>
  <c r="AE25"/>
  <c r="AB25"/>
  <c r="Z5"/>
  <c r="Z25" s="1"/>
  <c r="AS25" l="1"/>
  <c r="AR30" s="1"/>
  <c r="AD32"/>
  <c r="AD30"/>
  <c r="AJ30" s="1"/>
  <c r="E26" l="1"/>
  <c r="I26"/>
  <c r="AL32"/>
  <c r="AR32" s="1"/>
  <c r="U27" s="1"/>
  <c r="O26"/>
  <c r="AH34"/>
  <c r="Q26" s="1"/>
  <c r="AS32" l="1"/>
  <c r="W27" s="1"/>
</calcChain>
</file>

<file path=xl/sharedStrings.xml><?xml version="1.0" encoding="utf-8"?>
<sst xmlns="http://schemas.openxmlformats.org/spreadsheetml/2006/main" count="265" uniqueCount="56">
  <si>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</si>
  <si>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</si>
  <si>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</si>
  <si>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</si>
  <si>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</si>
  <si>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</si>
  <si>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</si>
  <si>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</si>
  <si>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</si>
  <si>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</si>
  <si>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</si>
  <si>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</si>
  <si>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</si>
  <si>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</si>
  <si>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</si>
  <si>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</si>
  <si>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</si>
  <si>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</si>
  <si>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</si>
  <si>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</si>
  <si>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</si>
  <si>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</si>
  <si>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</si>
  <si>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</si>
  <si>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</si>
  <si>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</si>
  <si>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</si>
  <si>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GP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</si>
  <si>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</si>
  <si>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</si>
  <si>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</si>
  <si>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</si>
  <si>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</si>
  <si>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</si>
  <si>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</si>
  <si>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</si>
  <si>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</si>
  <si>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Sollwerte:</t>
  </si>
  <si>
    <t>30</t>
  </si>
  <si>
    <t>15</t>
  </si>
  <si>
    <t>35</t>
  </si>
  <si>
    <t>55</t>
  </si>
  <si>
    <t>.-</t>
  </si>
  <si>
    <t>Mustermann, Karl</t>
  </si>
  <si>
    <t>GS - Pestalozzi</t>
  </si>
  <si>
    <t>BS-Leiter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</si>
  <si>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</si>
  <si>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</si>
  <si>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</si>
  <si>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</si>
  <si>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</si>
  <si>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</si>
  <si>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25</t>
  </si>
  <si>
    <t>Sollwert(4*50):</t>
  </si>
  <si>
    <t>200 min</t>
  </si>
  <si>
    <r>
      <t>(Sollwert eU:  4*50 =20</t>
    </r>
    <r>
      <rPr>
        <b/>
        <sz val="10"/>
        <color theme="1"/>
        <rFont val="Calibri"/>
        <family val="2"/>
        <scheme val="minor"/>
      </rPr>
      <t>0</t>
    </r>
    <r>
      <rPr>
        <sz val="10"/>
        <color theme="1"/>
        <rFont val="Calibri"/>
        <family val="2"/>
        <scheme val="minor"/>
      </rPr>
      <t xml:space="preserve"> min)</t>
    </r>
  </si>
</sst>
</file>

<file path=xl/styles.xml><?xml version="1.0" encoding="utf-8"?>
<styleSheet xmlns="http://schemas.openxmlformats.org/spreadsheetml/2006/main">
  <numFmts count="2">
    <numFmt numFmtId="164" formatCode="h:mm;@"/>
    <numFmt numFmtId="165" formatCode="0_ ;[Red]\-0\ "/>
  </numFmts>
  <fonts count="1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1">
    <xf numFmtId="0" fontId="0" fillId="0" borderId="0" xfId="0"/>
    <xf numFmtId="0" fontId="0" fillId="0" borderId="0" xfId="0" applyBorder="1"/>
    <xf numFmtId="49" fontId="4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14" fontId="5" fillId="0" borderId="1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Alignment="1"/>
    <xf numFmtId="1" fontId="4" fillId="0" borderId="9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Border="1" applyProtection="1"/>
    <xf numFmtId="1" fontId="4" fillId="0" borderId="0" xfId="0" applyNumberFormat="1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17" xfId="0" applyFill="1" applyBorder="1"/>
    <xf numFmtId="0" fontId="0" fillId="4" borderId="13" xfId="0" applyFill="1" applyBorder="1"/>
    <xf numFmtId="0" fontId="7" fillId="4" borderId="18" xfId="0" applyFont="1" applyFill="1" applyBorder="1" applyAlignment="1">
      <alignment horizontal="right" vertical="center"/>
    </xf>
    <xf numFmtId="165" fontId="10" fillId="4" borderId="1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165" fontId="7" fillId="4" borderId="18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0" borderId="0" xfId="0" applyFill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5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165" fontId="3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theme="1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3518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771355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3518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771355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3518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771355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3518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771355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3518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771355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3518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771355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3518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771355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38"/>
  <sheetViews>
    <sheetView showGridLines="0" showRowColHeaders="0" tabSelected="1" showRuler="0" view="pageLayout" zoomScale="110" zoomScaleNormal="70" zoomScalePageLayoutView="110" workbookViewId="0">
      <selection activeCell="K2" sqref="K2"/>
    </sheetView>
  </sheetViews>
  <sheetFormatPr baseColWidth="10" defaultRowHeight="15"/>
  <cols>
    <col min="1" max="1" width="4.140625" customWidth="1"/>
    <col min="2" max="2" width="3.7109375" customWidth="1"/>
    <col min="3" max="3" width="1.85546875" customWidth="1"/>
    <col min="4" max="4" width="3.7109375" customWidth="1"/>
    <col min="5" max="5" width="1.7109375" customWidth="1"/>
    <col min="6" max="6" width="3.7109375" customWidth="1"/>
    <col min="7" max="7" width="1.85546875" customWidth="1"/>
    <col min="8" max="8" width="3.7109375" customWidth="1"/>
    <col min="9" max="9" width="6.28515625" customWidth="1"/>
    <col min="10" max="10" width="4" customWidth="1"/>
    <col min="11" max="11" width="9.85546875" customWidth="1"/>
    <col min="12" max="12" width="3.85546875" customWidth="1"/>
    <col min="13" max="13" width="15.5703125" customWidth="1"/>
    <col min="14" max="14" width="4" customWidth="1"/>
    <col min="15" max="15" width="9.85546875" customWidth="1"/>
    <col min="16" max="16" width="3.85546875" customWidth="1"/>
    <col min="17" max="17" width="8.7109375" customWidth="1"/>
    <col min="18" max="18" width="4" customWidth="1"/>
    <col min="19" max="19" width="9.85546875" customWidth="1"/>
    <col min="20" max="20" width="3.85546875" customWidth="1"/>
    <col min="21" max="21" width="8.7109375" customWidth="1"/>
    <col min="22" max="22" width="4" customWidth="1"/>
    <col min="23" max="23" width="9.85546875" customWidth="1"/>
    <col min="24" max="24" width="3.85546875" customWidth="1"/>
    <col min="25" max="25" width="14.42578125" customWidth="1"/>
    <col min="26" max="45" width="5.7109375" customWidth="1"/>
  </cols>
  <sheetData>
    <row r="1" spans="1:45" ht="15.75" thickBot="1">
      <c r="A1" s="13" t="s">
        <v>15</v>
      </c>
      <c r="D1" s="13"/>
      <c r="K1" s="43" t="s">
        <v>45</v>
      </c>
      <c r="M1" s="13" t="s">
        <v>16</v>
      </c>
      <c r="N1" s="102"/>
      <c r="O1" s="102"/>
      <c r="S1" s="13" t="s">
        <v>17</v>
      </c>
      <c r="U1" s="97" t="s">
        <v>18</v>
      </c>
      <c r="V1" s="97"/>
      <c r="W1" s="97"/>
      <c r="X1" s="97"/>
    </row>
    <row r="2" spans="1:45" ht="24.75" customHeight="1" thickBot="1">
      <c r="A2" s="99" t="s">
        <v>43</v>
      </c>
      <c r="B2" s="100"/>
      <c r="C2" s="100"/>
      <c r="D2" s="100"/>
      <c r="E2" s="100"/>
      <c r="F2" s="100"/>
      <c r="G2" s="100"/>
      <c r="H2" s="100"/>
      <c r="I2" s="100"/>
      <c r="J2" s="101"/>
      <c r="K2" s="21"/>
      <c r="L2" s="1"/>
      <c r="M2" s="99" t="s">
        <v>44</v>
      </c>
      <c r="N2" s="100"/>
      <c r="O2" s="100"/>
      <c r="P2" s="100"/>
      <c r="Q2" s="101"/>
      <c r="S2" s="14">
        <f ca="1">NOW()</f>
        <v>41896.391426851849</v>
      </c>
      <c r="U2" s="46"/>
      <c r="V2" s="98"/>
      <c r="W2" s="98"/>
      <c r="X2" s="47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pans="1:45" ht="17.100000000000001" customHeight="1" thickBot="1">
      <c r="A3" s="3"/>
      <c r="B3" s="3"/>
      <c r="C3" s="3"/>
      <c r="D3" s="3"/>
      <c r="E3" s="3"/>
      <c r="F3" s="3"/>
      <c r="G3" s="3"/>
      <c r="H3" s="3"/>
      <c r="I3" s="3"/>
      <c r="J3" s="105" t="s">
        <v>7</v>
      </c>
      <c r="K3" s="105"/>
      <c r="L3" s="105"/>
      <c r="M3" s="12" t="s">
        <v>8</v>
      </c>
      <c r="N3" s="104" t="s">
        <v>9</v>
      </c>
      <c r="O3" s="104"/>
      <c r="P3" s="104"/>
      <c r="R3" s="103" t="s">
        <v>10</v>
      </c>
      <c r="S3" s="103"/>
      <c r="T3" s="103"/>
      <c r="V3" s="110" t="s">
        <v>11</v>
      </c>
      <c r="W3" s="110"/>
      <c r="X3" s="110"/>
      <c r="Y3" s="22"/>
      <c r="Z3" s="93" t="s">
        <v>7</v>
      </c>
      <c r="AA3" s="93"/>
      <c r="AB3" s="93"/>
      <c r="AC3" s="22"/>
      <c r="AD3" s="93" t="s">
        <v>9</v>
      </c>
      <c r="AE3" s="93"/>
      <c r="AF3" s="93"/>
      <c r="AG3" s="22"/>
      <c r="AH3" s="22" t="s">
        <v>10</v>
      </c>
      <c r="AI3" s="23"/>
      <c r="AJ3" s="22"/>
      <c r="AK3" s="22"/>
      <c r="AL3" s="93" t="s">
        <v>11</v>
      </c>
      <c r="AM3" s="93"/>
      <c r="AN3" s="93"/>
      <c r="AO3" s="22"/>
      <c r="AP3" s="23" t="s">
        <v>23</v>
      </c>
      <c r="AQ3" s="23" t="s">
        <v>24</v>
      </c>
      <c r="AR3" s="23" t="s">
        <v>25</v>
      </c>
      <c r="AS3" s="23" t="s">
        <v>26</v>
      </c>
    </row>
    <row r="4" spans="1:45" ht="15.75" customHeight="1">
      <c r="A4" s="3"/>
      <c r="B4" s="94" t="s">
        <v>3</v>
      </c>
      <c r="C4" s="94"/>
      <c r="D4" s="94"/>
      <c r="E4" s="3"/>
      <c r="F4" s="94" t="s">
        <v>4</v>
      </c>
      <c r="G4" s="94"/>
      <c r="H4" s="94"/>
      <c r="I4" s="3"/>
      <c r="J4" s="9" t="s">
        <v>12</v>
      </c>
      <c r="K4" s="8" t="s">
        <v>42</v>
      </c>
      <c r="L4" s="5"/>
      <c r="M4" s="4"/>
      <c r="N4" s="9" t="s">
        <v>12</v>
      </c>
      <c r="O4" s="8" t="s">
        <v>42</v>
      </c>
      <c r="P4" s="5"/>
      <c r="R4" s="9" t="s">
        <v>12</v>
      </c>
      <c r="S4" s="8" t="s">
        <v>42</v>
      </c>
      <c r="T4" s="5"/>
      <c r="V4" s="10" t="s">
        <v>12</v>
      </c>
      <c r="W4" s="11" t="s">
        <v>42</v>
      </c>
      <c r="X4" s="5"/>
      <c r="Y4" s="22"/>
      <c r="Z4" s="24" t="s">
        <v>0</v>
      </c>
      <c r="AA4" s="25" t="s">
        <v>5</v>
      </c>
      <c r="AB4" s="26" t="s">
        <v>6</v>
      </c>
      <c r="AC4" s="22"/>
      <c r="AD4" s="24" t="s">
        <v>0</v>
      </c>
      <c r="AE4" s="25" t="s">
        <v>5</v>
      </c>
      <c r="AF4" s="26" t="s">
        <v>6</v>
      </c>
      <c r="AG4" s="22"/>
      <c r="AH4" s="24" t="s">
        <v>0</v>
      </c>
      <c r="AI4" s="25" t="s">
        <v>5</v>
      </c>
      <c r="AJ4" s="26" t="s">
        <v>6</v>
      </c>
      <c r="AK4" s="22"/>
      <c r="AL4" s="24" t="s">
        <v>0</v>
      </c>
      <c r="AM4" s="25" t="s">
        <v>5</v>
      </c>
      <c r="AN4" s="26" t="s">
        <v>6</v>
      </c>
      <c r="AO4" s="22"/>
      <c r="AP4" s="27" t="s">
        <v>27</v>
      </c>
      <c r="AQ4" s="27" t="s">
        <v>27</v>
      </c>
      <c r="AR4" s="27" t="s">
        <v>27</v>
      </c>
      <c r="AS4" s="27" t="s">
        <v>27</v>
      </c>
    </row>
    <row r="5" spans="1:45" ht="19.5" customHeight="1">
      <c r="A5" s="3"/>
      <c r="B5" s="18">
        <v>7</v>
      </c>
      <c r="C5" s="6" t="s">
        <v>1</v>
      </c>
      <c r="D5" s="2" t="s">
        <v>40</v>
      </c>
      <c r="E5" s="7"/>
      <c r="F5" s="18">
        <v>8</v>
      </c>
      <c r="G5" s="6" t="s">
        <v>1</v>
      </c>
      <c r="H5" s="2" t="s">
        <v>2</v>
      </c>
      <c r="I5" s="3"/>
      <c r="J5" s="95" t="s">
        <v>12</v>
      </c>
      <c r="K5" s="96"/>
      <c r="L5" s="20">
        <f>(F5*60+H5)-(B5*60+D5)</f>
        <v>25</v>
      </c>
      <c r="M5" s="4"/>
      <c r="N5" s="95" t="s">
        <v>12</v>
      </c>
      <c r="O5" s="96"/>
      <c r="P5" s="20">
        <f>(F5*60+H5)-(B5*60+D5)</f>
        <v>25</v>
      </c>
      <c r="R5" s="95" t="s">
        <v>12</v>
      </c>
      <c r="S5" s="96"/>
      <c r="T5" s="20">
        <f>(F5*60+H5)-(B5*60+D5)</f>
        <v>25</v>
      </c>
      <c r="V5" s="95" t="s">
        <v>12</v>
      </c>
      <c r="W5" s="96"/>
      <c r="X5" s="20">
        <f>(F5*60+H5)-(B5*60+D5)</f>
        <v>25</v>
      </c>
      <c r="Y5" s="22"/>
      <c r="Z5" s="28">
        <f>IF(J4="eU",L5,0)</f>
        <v>0</v>
      </c>
      <c r="AA5" s="29">
        <f>IF(J4="aU",L5,0)</f>
        <v>0</v>
      </c>
      <c r="AB5" s="30">
        <f>IF(J4="Ho",L5,0)</f>
        <v>0</v>
      </c>
      <c r="AC5" s="22"/>
      <c r="AD5" s="28">
        <f>IF(N4="eU",P5,0)</f>
        <v>0</v>
      </c>
      <c r="AE5" s="29">
        <f>IF(N4="aU",P5,0)</f>
        <v>0</v>
      </c>
      <c r="AF5" s="30">
        <f>IF(N4="Ho",P5,0)</f>
        <v>0</v>
      </c>
      <c r="AG5" s="22"/>
      <c r="AH5" s="28">
        <f>IF(R4="eU",T5,0)</f>
        <v>0</v>
      </c>
      <c r="AI5" s="29">
        <f>IF(R4="aU",T5,0)</f>
        <v>0</v>
      </c>
      <c r="AJ5" s="30">
        <f>IF(R4="Ho",T5,0)</f>
        <v>0</v>
      </c>
      <c r="AK5" s="22"/>
      <c r="AL5" s="28">
        <f>IF(V4="eU",X5,0)</f>
        <v>0</v>
      </c>
      <c r="AM5" s="29">
        <f>IF(V4="aU",X5,0)</f>
        <v>0</v>
      </c>
      <c r="AN5" s="30">
        <f>IF(V4="Ho",X5,0)</f>
        <v>0</v>
      </c>
      <c r="AO5" s="22"/>
      <c r="AP5" s="29">
        <f>IF(K4="GP",L5,0)</f>
        <v>0</v>
      </c>
      <c r="AQ5" s="29">
        <f>IF(O4="GP",P5,0)</f>
        <v>0</v>
      </c>
      <c r="AR5" s="29">
        <f>IF(S4="GP",T5,0)</f>
        <v>0</v>
      </c>
      <c r="AS5" s="29">
        <f>IF(W4="GP",X5,0)</f>
        <v>0</v>
      </c>
    </row>
    <row r="6" spans="1:45" ht="24.95" customHeight="1" thickBot="1">
      <c r="A6" s="3"/>
      <c r="B6" s="3"/>
      <c r="C6" s="3"/>
      <c r="D6" s="3"/>
      <c r="E6" s="3"/>
      <c r="F6" s="3"/>
      <c r="G6" s="3"/>
      <c r="H6" s="3"/>
      <c r="I6" s="19"/>
      <c r="J6" s="3"/>
      <c r="K6" s="3"/>
      <c r="L6" s="3"/>
      <c r="M6" s="4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 ht="18.75">
      <c r="A7" s="3"/>
      <c r="B7" s="94" t="s">
        <v>3</v>
      </c>
      <c r="C7" s="94"/>
      <c r="D7" s="94"/>
      <c r="E7" s="3"/>
      <c r="F7" s="94" t="s">
        <v>4</v>
      </c>
      <c r="G7" s="94"/>
      <c r="H7" s="94"/>
      <c r="I7" s="3"/>
      <c r="J7" s="9" t="s">
        <v>12</v>
      </c>
      <c r="K7" s="8" t="s">
        <v>42</v>
      </c>
      <c r="L7" s="5"/>
      <c r="M7" s="4"/>
      <c r="N7" s="9" t="s">
        <v>12</v>
      </c>
      <c r="O7" s="8" t="s">
        <v>42</v>
      </c>
      <c r="P7" s="5"/>
      <c r="R7" s="9" t="s">
        <v>12</v>
      </c>
      <c r="S7" s="8" t="s">
        <v>42</v>
      </c>
      <c r="T7" s="5"/>
      <c r="V7" s="9" t="s">
        <v>12</v>
      </c>
      <c r="W7" s="8" t="s">
        <v>42</v>
      </c>
      <c r="X7" s="5"/>
      <c r="Y7" s="22"/>
      <c r="Z7" s="24" t="s">
        <v>0</v>
      </c>
      <c r="AA7" s="25" t="s">
        <v>5</v>
      </c>
      <c r="AB7" s="26" t="s">
        <v>6</v>
      </c>
      <c r="AC7" s="22"/>
      <c r="AD7" s="24" t="s">
        <v>0</v>
      </c>
      <c r="AE7" s="25" t="s">
        <v>5</v>
      </c>
      <c r="AF7" s="26" t="s">
        <v>6</v>
      </c>
      <c r="AG7" s="22"/>
      <c r="AH7" s="24" t="s">
        <v>0</v>
      </c>
      <c r="AI7" s="25" t="s">
        <v>5</v>
      </c>
      <c r="AJ7" s="26" t="s">
        <v>6</v>
      </c>
      <c r="AK7" s="22"/>
      <c r="AL7" s="24" t="s">
        <v>0</v>
      </c>
      <c r="AM7" s="25" t="s">
        <v>5</v>
      </c>
      <c r="AN7" s="26" t="s">
        <v>6</v>
      </c>
      <c r="AO7" s="22"/>
      <c r="AP7" s="22"/>
      <c r="AQ7" s="22"/>
      <c r="AR7" s="22"/>
      <c r="AS7" s="22"/>
    </row>
    <row r="8" spans="1:45" ht="18.75">
      <c r="A8" s="3"/>
      <c r="B8" s="18">
        <v>8</v>
      </c>
      <c r="C8" s="6" t="s">
        <v>1</v>
      </c>
      <c r="D8" s="2" t="s">
        <v>2</v>
      </c>
      <c r="E8" s="7"/>
      <c r="F8" s="18">
        <v>9</v>
      </c>
      <c r="G8" s="6" t="s">
        <v>1</v>
      </c>
      <c r="H8" s="2" t="s">
        <v>13</v>
      </c>
      <c r="I8" s="3"/>
      <c r="J8" s="95" t="s">
        <v>12</v>
      </c>
      <c r="K8" s="96"/>
      <c r="L8" s="20">
        <f t="shared" ref="L8" si="0">(F8*60+H8)-(B8*60+D8)</f>
        <v>65</v>
      </c>
      <c r="M8" s="4"/>
      <c r="N8" s="95" t="s">
        <v>12</v>
      </c>
      <c r="O8" s="96"/>
      <c r="P8" s="20">
        <f t="shared" ref="P8" si="1">(F8*60+H8)-(B8*60+D8)</f>
        <v>65</v>
      </c>
      <c r="R8" s="95" t="s">
        <v>12</v>
      </c>
      <c r="S8" s="96"/>
      <c r="T8" s="20">
        <f t="shared" ref="T8" si="2">(F8*60+H8)-(B8*60+D8)</f>
        <v>65</v>
      </c>
      <c r="V8" s="95" t="s">
        <v>12</v>
      </c>
      <c r="W8" s="96"/>
      <c r="X8" s="20">
        <f t="shared" ref="X8" si="3">(F8*60+H8)-(B8*60+D8)</f>
        <v>65</v>
      </c>
      <c r="Y8" s="22"/>
      <c r="Z8" s="28">
        <f t="shared" ref="Z8" si="4">IF(J7="eU",L8,0)</f>
        <v>0</v>
      </c>
      <c r="AA8" s="29">
        <f t="shared" ref="AA8" si="5">IF(J7="aU",L8,0)</f>
        <v>0</v>
      </c>
      <c r="AB8" s="30">
        <f t="shared" ref="AB8" si="6">IF(J7="Ho",L8,0)</f>
        <v>0</v>
      </c>
      <c r="AC8" s="22"/>
      <c r="AD8" s="28">
        <f t="shared" ref="AD8" si="7">IF(N7="eU",P8,0)</f>
        <v>0</v>
      </c>
      <c r="AE8" s="29">
        <f t="shared" ref="AE8" si="8">IF(N7="aU",P8,0)</f>
        <v>0</v>
      </c>
      <c r="AF8" s="30">
        <f t="shared" ref="AF8" si="9">IF(N7="Ho",P8,0)</f>
        <v>0</v>
      </c>
      <c r="AG8" s="22"/>
      <c r="AH8" s="28">
        <f t="shared" ref="AH8" si="10">IF(R7="eU",T8,0)</f>
        <v>0</v>
      </c>
      <c r="AI8" s="29">
        <f t="shared" ref="AI8" si="11">IF(R7="aU",T8,0)</f>
        <v>0</v>
      </c>
      <c r="AJ8" s="30">
        <f t="shared" ref="AJ8" si="12">IF(R7="Ho",T8,0)</f>
        <v>0</v>
      </c>
      <c r="AK8" s="22"/>
      <c r="AL8" s="28">
        <f t="shared" ref="AL8" si="13">IF(V7="eU",X8,0)</f>
        <v>0</v>
      </c>
      <c r="AM8" s="29">
        <f t="shared" ref="AM8" si="14">IF(V7="aU",X8,0)</f>
        <v>0</v>
      </c>
      <c r="AN8" s="30">
        <f t="shared" ref="AN8" si="15">IF(V7="Ho",X8,0)</f>
        <v>0</v>
      </c>
      <c r="AO8" s="22"/>
      <c r="AP8" s="29">
        <f>IF(K7="GB",L8,0)</f>
        <v>0</v>
      </c>
      <c r="AQ8" s="29">
        <f>IF(O7="GB",P8,0)</f>
        <v>0</v>
      </c>
      <c r="AR8" s="29">
        <f>IF(S7="GB",T8,0)</f>
        <v>0</v>
      </c>
      <c r="AS8" s="29">
        <f>IF(W7="GB",X8,0)</f>
        <v>0</v>
      </c>
    </row>
    <row r="9" spans="1:45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</row>
    <row r="10" spans="1:45" ht="18.75">
      <c r="A10" s="3"/>
      <c r="B10" s="94" t="s">
        <v>3</v>
      </c>
      <c r="C10" s="94"/>
      <c r="D10" s="94"/>
      <c r="E10" s="3"/>
      <c r="F10" s="94" t="s">
        <v>4</v>
      </c>
      <c r="G10" s="94"/>
      <c r="H10" s="94"/>
      <c r="I10" s="3"/>
      <c r="J10" s="9" t="s">
        <v>12</v>
      </c>
      <c r="K10" s="8" t="s">
        <v>42</v>
      </c>
      <c r="L10" s="5"/>
      <c r="M10" s="4"/>
      <c r="N10" s="9" t="s">
        <v>12</v>
      </c>
      <c r="O10" s="8" t="s">
        <v>42</v>
      </c>
      <c r="P10" s="5"/>
      <c r="R10" s="9" t="s">
        <v>12</v>
      </c>
      <c r="S10" s="8" t="s">
        <v>42</v>
      </c>
      <c r="T10" s="5"/>
      <c r="V10" s="9" t="s">
        <v>12</v>
      </c>
      <c r="W10" s="8" t="s">
        <v>42</v>
      </c>
      <c r="X10" s="5"/>
      <c r="Y10" s="22"/>
      <c r="Z10" s="24" t="s">
        <v>0</v>
      </c>
      <c r="AA10" s="25" t="s">
        <v>5</v>
      </c>
      <c r="AB10" s="26" t="s">
        <v>6</v>
      </c>
      <c r="AC10" s="22"/>
      <c r="AD10" s="24" t="s">
        <v>0</v>
      </c>
      <c r="AE10" s="25" t="s">
        <v>5</v>
      </c>
      <c r="AF10" s="26" t="s">
        <v>6</v>
      </c>
      <c r="AG10" s="22"/>
      <c r="AH10" s="24" t="s">
        <v>0</v>
      </c>
      <c r="AI10" s="25" t="s">
        <v>5</v>
      </c>
      <c r="AJ10" s="26" t="s">
        <v>6</v>
      </c>
      <c r="AK10" s="22"/>
      <c r="AL10" s="24" t="s">
        <v>0</v>
      </c>
      <c r="AM10" s="25" t="s">
        <v>5</v>
      </c>
      <c r="AN10" s="26" t="s">
        <v>6</v>
      </c>
      <c r="AO10" s="22"/>
      <c r="AP10" s="22"/>
      <c r="AQ10" s="22"/>
      <c r="AR10" s="22"/>
      <c r="AS10" s="22"/>
    </row>
    <row r="11" spans="1:45" ht="18.75">
      <c r="A11" s="3"/>
      <c r="B11" s="18">
        <v>9</v>
      </c>
      <c r="C11" s="6" t="s">
        <v>1</v>
      </c>
      <c r="D11" s="2" t="s">
        <v>40</v>
      </c>
      <c r="E11" s="7"/>
      <c r="F11" s="18">
        <v>10</v>
      </c>
      <c r="G11" s="6" t="s">
        <v>1</v>
      </c>
      <c r="H11" s="2" t="s">
        <v>14</v>
      </c>
      <c r="I11" s="3"/>
      <c r="J11" s="95" t="s">
        <v>12</v>
      </c>
      <c r="K11" s="96"/>
      <c r="L11" s="20">
        <f t="shared" ref="L11" si="16">(F11*60+H11)-(B11*60+D11)</f>
        <v>35</v>
      </c>
      <c r="M11" s="4"/>
      <c r="N11" s="95" t="s">
        <v>12</v>
      </c>
      <c r="O11" s="96"/>
      <c r="P11" s="20">
        <f t="shared" ref="P11" si="17">(F11*60+H11)-(B11*60+D11)</f>
        <v>35</v>
      </c>
      <c r="R11" s="95" t="s">
        <v>12</v>
      </c>
      <c r="S11" s="96"/>
      <c r="T11" s="20">
        <f t="shared" ref="T11" si="18">(F11*60+H11)-(B11*60+D11)</f>
        <v>35</v>
      </c>
      <c r="V11" s="95" t="s">
        <v>12</v>
      </c>
      <c r="W11" s="96"/>
      <c r="X11" s="20">
        <f t="shared" ref="X11" si="19">(F11*60+H11)-(B11*60+D11)</f>
        <v>35</v>
      </c>
      <c r="Y11" s="22"/>
      <c r="Z11" s="28">
        <f t="shared" ref="Z11" si="20">IF(J10="eU",L11,0)</f>
        <v>0</v>
      </c>
      <c r="AA11" s="29">
        <f t="shared" ref="AA11" si="21">IF(J10="aU",L11,0)</f>
        <v>0</v>
      </c>
      <c r="AB11" s="30">
        <f t="shared" ref="AB11" si="22">IF(J10="Ho",L11,0)</f>
        <v>0</v>
      </c>
      <c r="AC11" s="22"/>
      <c r="AD11" s="28">
        <f t="shared" ref="AD11" si="23">IF(N10="eU",P11,0)</f>
        <v>0</v>
      </c>
      <c r="AE11" s="29">
        <f t="shared" ref="AE11" si="24">IF(N10="aU",P11,0)</f>
        <v>0</v>
      </c>
      <c r="AF11" s="30">
        <f t="shared" ref="AF11" si="25">IF(N10="Ho",P11,0)</f>
        <v>0</v>
      </c>
      <c r="AG11" s="22"/>
      <c r="AH11" s="28">
        <f t="shared" ref="AH11" si="26">IF(R10="eU",T11,0)</f>
        <v>0</v>
      </c>
      <c r="AI11" s="29">
        <f t="shared" ref="AI11" si="27">IF(R10="aU",T11,0)</f>
        <v>0</v>
      </c>
      <c r="AJ11" s="30">
        <f t="shared" ref="AJ11" si="28">IF(R10="Ho",T11,0)</f>
        <v>0</v>
      </c>
      <c r="AK11" s="22"/>
      <c r="AL11" s="28">
        <f t="shared" ref="AL11" si="29">IF(V10="eU",X11,0)</f>
        <v>0</v>
      </c>
      <c r="AM11" s="29">
        <f t="shared" ref="AM11" si="30">IF(V10="aU",X11,0)</f>
        <v>0</v>
      </c>
      <c r="AN11" s="30">
        <f t="shared" ref="AN11" si="31">IF(V10="Ho",X11,0)</f>
        <v>0</v>
      </c>
      <c r="AO11" s="22"/>
      <c r="AP11" s="29">
        <f>IF(K10="GB",L11,0)</f>
        <v>0</v>
      </c>
      <c r="AQ11" s="29">
        <f>IF(O10="GB",P11,0)</f>
        <v>0</v>
      </c>
      <c r="AR11" s="29">
        <f>IF(S10="GB",T11,0)</f>
        <v>0</v>
      </c>
      <c r="AS11" s="29">
        <f>IF(W10="GB",X11,0)</f>
        <v>0</v>
      </c>
    </row>
    <row r="12" spans="1:45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</row>
    <row r="13" spans="1:45" ht="18.75">
      <c r="A13" s="3"/>
      <c r="B13" s="94" t="s">
        <v>3</v>
      </c>
      <c r="C13" s="94"/>
      <c r="D13" s="94"/>
      <c r="E13" s="3"/>
      <c r="F13" s="94" t="s">
        <v>4</v>
      </c>
      <c r="G13" s="94"/>
      <c r="H13" s="94"/>
      <c r="I13" s="3"/>
      <c r="J13" s="9" t="s">
        <v>12</v>
      </c>
      <c r="K13" s="8" t="s">
        <v>42</v>
      </c>
      <c r="L13" s="5"/>
      <c r="M13" s="4"/>
      <c r="N13" s="9" t="s">
        <v>12</v>
      </c>
      <c r="O13" s="8" t="s">
        <v>42</v>
      </c>
      <c r="P13" s="5"/>
      <c r="R13" s="9" t="s">
        <v>12</v>
      </c>
      <c r="S13" s="8" t="s">
        <v>42</v>
      </c>
      <c r="T13" s="5"/>
      <c r="V13" s="9" t="s">
        <v>12</v>
      </c>
      <c r="W13" s="8" t="s">
        <v>42</v>
      </c>
      <c r="X13" s="5"/>
      <c r="Y13" s="22"/>
      <c r="Z13" s="24" t="s">
        <v>0</v>
      </c>
      <c r="AA13" s="25" t="s">
        <v>5</v>
      </c>
      <c r="AB13" s="26" t="s">
        <v>6</v>
      </c>
      <c r="AC13" s="22"/>
      <c r="AD13" s="24" t="s">
        <v>0</v>
      </c>
      <c r="AE13" s="25" t="s">
        <v>5</v>
      </c>
      <c r="AF13" s="26" t="s">
        <v>6</v>
      </c>
      <c r="AG13" s="22"/>
      <c r="AH13" s="24" t="s">
        <v>0</v>
      </c>
      <c r="AI13" s="25" t="s">
        <v>5</v>
      </c>
      <c r="AJ13" s="26" t="s">
        <v>6</v>
      </c>
      <c r="AK13" s="22"/>
      <c r="AL13" s="24" t="s">
        <v>0</v>
      </c>
      <c r="AM13" s="25" t="s">
        <v>5</v>
      </c>
      <c r="AN13" s="26" t="s">
        <v>6</v>
      </c>
      <c r="AO13" s="22"/>
      <c r="AP13" s="22"/>
      <c r="AQ13" s="22"/>
      <c r="AR13" s="22"/>
      <c r="AS13" s="22"/>
    </row>
    <row r="14" spans="1:45" ht="18.75">
      <c r="A14" s="3"/>
      <c r="B14" s="18">
        <v>10</v>
      </c>
      <c r="C14" s="6" t="s">
        <v>1</v>
      </c>
      <c r="D14" s="2" t="s">
        <v>14</v>
      </c>
      <c r="E14" s="7"/>
      <c r="F14" s="18">
        <v>10</v>
      </c>
      <c r="G14" s="6" t="s">
        <v>1</v>
      </c>
      <c r="H14" s="2" t="s">
        <v>41</v>
      </c>
      <c r="I14" s="3"/>
      <c r="J14" s="95" t="s">
        <v>12</v>
      </c>
      <c r="K14" s="96"/>
      <c r="L14" s="20">
        <f t="shared" ref="L14" si="32">(F14*60+H14)-(B14*60+D14)</f>
        <v>45</v>
      </c>
      <c r="M14" s="4"/>
      <c r="N14" s="95" t="s">
        <v>12</v>
      </c>
      <c r="O14" s="96"/>
      <c r="P14" s="20">
        <f t="shared" ref="P14" si="33">(F14*60+H14)-(B14*60+D14)</f>
        <v>45</v>
      </c>
      <c r="R14" s="95" t="s">
        <v>12</v>
      </c>
      <c r="S14" s="96"/>
      <c r="T14" s="20">
        <f t="shared" ref="T14" si="34">(F14*60+H14)-(B14*60+D14)</f>
        <v>45</v>
      </c>
      <c r="V14" s="95" t="s">
        <v>12</v>
      </c>
      <c r="W14" s="96"/>
      <c r="X14" s="20">
        <f t="shared" ref="X14" si="35">(F14*60+H14)-(B14*60+D14)</f>
        <v>45</v>
      </c>
      <c r="Y14" s="22"/>
      <c r="Z14" s="28">
        <f t="shared" ref="Z14" si="36">IF(J13="eU",L14,0)</f>
        <v>0</v>
      </c>
      <c r="AA14" s="29">
        <f t="shared" ref="AA14" si="37">IF(J13="aU",L14,0)</f>
        <v>0</v>
      </c>
      <c r="AB14" s="30">
        <f t="shared" ref="AB14" si="38">IF(J13="Ho",L14,0)</f>
        <v>0</v>
      </c>
      <c r="AC14" s="22"/>
      <c r="AD14" s="28">
        <f t="shared" ref="AD14" si="39">IF(N13="eU",P14,0)</f>
        <v>0</v>
      </c>
      <c r="AE14" s="29">
        <f t="shared" ref="AE14" si="40">IF(N13="aU",P14,0)</f>
        <v>0</v>
      </c>
      <c r="AF14" s="30">
        <f t="shared" ref="AF14" si="41">IF(N13="Ho",P14,0)</f>
        <v>0</v>
      </c>
      <c r="AG14" s="22"/>
      <c r="AH14" s="28">
        <f t="shared" ref="AH14" si="42">IF(R13="eU",T14,0)</f>
        <v>0</v>
      </c>
      <c r="AI14" s="29">
        <f t="shared" ref="AI14" si="43">IF(R13="aU",T14,0)</f>
        <v>0</v>
      </c>
      <c r="AJ14" s="30">
        <f t="shared" ref="AJ14" si="44">IF(R13="Ho",T14,0)</f>
        <v>0</v>
      </c>
      <c r="AK14" s="22"/>
      <c r="AL14" s="28">
        <f t="shared" ref="AL14" si="45">IF(V13="eU",X14,0)</f>
        <v>0</v>
      </c>
      <c r="AM14" s="29">
        <f t="shared" ref="AM14" si="46">IF(V13="aU",X14,0)</f>
        <v>0</v>
      </c>
      <c r="AN14" s="30">
        <f t="shared" ref="AN14" si="47">IF(V13="Ho",X14,0)</f>
        <v>0</v>
      </c>
      <c r="AO14" s="22"/>
      <c r="AP14" s="29">
        <f>IF(K13="GB",L14,0)</f>
        <v>0</v>
      </c>
      <c r="AQ14" s="29">
        <f>IF(O13="GB",P14,0)</f>
        <v>0</v>
      </c>
      <c r="AR14" s="29">
        <f>IF(S13="GB",T14,0)</f>
        <v>0</v>
      </c>
      <c r="AS14" s="29">
        <f>IF(W13="GB",X14,0)</f>
        <v>0</v>
      </c>
    </row>
    <row r="15" spans="1:45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</row>
    <row r="16" spans="1:45" ht="18.75">
      <c r="A16" s="3"/>
      <c r="B16" s="94" t="s">
        <v>3</v>
      </c>
      <c r="C16" s="94"/>
      <c r="D16" s="94"/>
      <c r="E16" s="3"/>
      <c r="F16" s="94" t="s">
        <v>4</v>
      </c>
      <c r="G16" s="94"/>
      <c r="H16" s="94"/>
      <c r="I16" s="3"/>
      <c r="J16" s="9" t="s">
        <v>12</v>
      </c>
      <c r="K16" s="8" t="s">
        <v>42</v>
      </c>
      <c r="L16" s="5"/>
      <c r="M16" s="4"/>
      <c r="N16" s="9" t="s">
        <v>12</v>
      </c>
      <c r="O16" s="8" t="s">
        <v>42</v>
      </c>
      <c r="P16" s="5"/>
      <c r="R16" s="9" t="s">
        <v>12</v>
      </c>
      <c r="S16" s="8" t="s">
        <v>42</v>
      </c>
      <c r="T16" s="5"/>
      <c r="V16" s="9" t="s">
        <v>12</v>
      </c>
      <c r="W16" s="8" t="s">
        <v>42</v>
      </c>
      <c r="X16" s="5"/>
      <c r="Y16" s="22"/>
      <c r="Z16" s="24" t="s">
        <v>0</v>
      </c>
      <c r="AA16" s="25" t="s">
        <v>5</v>
      </c>
      <c r="AB16" s="26" t="s">
        <v>6</v>
      </c>
      <c r="AC16" s="22"/>
      <c r="AD16" s="24" t="s">
        <v>0</v>
      </c>
      <c r="AE16" s="25" t="s">
        <v>5</v>
      </c>
      <c r="AF16" s="26" t="s">
        <v>6</v>
      </c>
      <c r="AG16" s="22"/>
      <c r="AH16" s="24" t="s">
        <v>0</v>
      </c>
      <c r="AI16" s="25" t="s">
        <v>5</v>
      </c>
      <c r="AJ16" s="26" t="s">
        <v>6</v>
      </c>
      <c r="AK16" s="22"/>
      <c r="AL16" s="24" t="s">
        <v>0</v>
      </c>
      <c r="AM16" s="25" t="s">
        <v>5</v>
      </c>
      <c r="AN16" s="26" t="s">
        <v>6</v>
      </c>
      <c r="AO16" s="22"/>
      <c r="AP16" s="22"/>
      <c r="AQ16" s="22"/>
      <c r="AR16" s="22"/>
      <c r="AS16" s="22"/>
    </row>
    <row r="17" spans="1:45" ht="18.75">
      <c r="A17" s="3"/>
      <c r="B17" s="18">
        <v>11</v>
      </c>
      <c r="C17" s="6" t="s">
        <v>1</v>
      </c>
      <c r="D17" s="2" t="s">
        <v>39</v>
      </c>
      <c r="E17" s="7"/>
      <c r="F17" s="18">
        <v>12</v>
      </c>
      <c r="G17" s="6" t="s">
        <v>1</v>
      </c>
      <c r="H17" s="2" t="s">
        <v>14</v>
      </c>
      <c r="I17" s="3"/>
      <c r="J17" s="95" t="s">
        <v>12</v>
      </c>
      <c r="K17" s="96"/>
      <c r="L17" s="20">
        <f t="shared" ref="L17" si="48">(F17*60+H17)-(B17*60+D17)</f>
        <v>55</v>
      </c>
      <c r="M17" s="4"/>
      <c r="N17" s="95" t="s">
        <v>12</v>
      </c>
      <c r="O17" s="96"/>
      <c r="P17" s="20">
        <f t="shared" ref="P17" si="49">(F17*60+H17)-(B17*60+D17)</f>
        <v>55</v>
      </c>
      <c r="R17" s="95" t="s">
        <v>12</v>
      </c>
      <c r="S17" s="96"/>
      <c r="T17" s="20">
        <f t="shared" ref="T17" si="50">(F17*60+H17)-(B17*60+D17)</f>
        <v>55</v>
      </c>
      <c r="V17" s="95" t="s">
        <v>12</v>
      </c>
      <c r="W17" s="96"/>
      <c r="X17" s="20">
        <f t="shared" ref="X17" si="51">(F17*60+H17)-(B17*60+D17)</f>
        <v>55</v>
      </c>
      <c r="Y17" s="22"/>
      <c r="Z17" s="28">
        <f t="shared" ref="Z17" si="52">IF(J16="eU",L17,0)</f>
        <v>0</v>
      </c>
      <c r="AA17" s="29">
        <f t="shared" ref="AA17" si="53">IF(J16="aU",L17,0)</f>
        <v>0</v>
      </c>
      <c r="AB17" s="30">
        <f t="shared" ref="AB17" si="54">IF(J16="Ho",L17,0)</f>
        <v>0</v>
      </c>
      <c r="AC17" s="22"/>
      <c r="AD17" s="28">
        <f t="shared" ref="AD17" si="55">IF(N16="eU",P17,0)</f>
        <v>0</v>
      </c>
      <c r="AE17" s="29">
        <f t="shared" ref="AE17" si="56">IF(N16="aU",P17,0)</f>
        <v>0</v>
      </c>
      <c r="AF17" s="30">
        <f t="shared" ref="AF17" si="57">IF(N16="Ho",P17,0)</f>
        <v>0</v>
      </c>
      <c r="AG17" s="22"/>
      <c r="AH17" s="28">
        <f t="shared" ref="AH17" si="58">IF(R16="eU",T17,0)</f>
        <v>0</v>
      </c>
      <c r="AI17" s="29">
        <f t="shared" ref="AI17" si="59">IF(R16="aU",T17,0)</f>
        <v>0</v>
      </c>
      <c r="AJ17" s="30">
        <f t="shared" ref="AJ17" si="60">IF(R16="Ho",T17,0)</f>
        <v>0</v>
      </c>
      <c r="AK17" s="22"/>
      <c r="AL17" s="28">
        <f t="shared" ref="AL17" si="61">IF(V16="eU",X17,0)</f>
        <v>0</v>
      </c>
      <c r="AM17" s="29">
        <f t="shared" ref="AM17" si="62">IF(V16="aU",X17,0)</f>
        <v>0</v>
      </c>
      <c r="AN17" s="30">
        <f t="shared" ref="AN17" si="63">IF(V16="Ho",X17,0)</f>
        <v>0</v>
      </c>
      <c r="AO17" s="22"/>
      <c r="AP17" s="29">
        <f>IF(K16="GB",L17,0)</f>
        <v>0</v>
      </c>
      <c r="AQ17" s="29">
        <f>IF(O16="GB",P17,0)</f>
        <v>0</v>
      </c>
      <c r="AR17" s="29">
        <f>IF(S16="GB",T17,0)</f>
        <v>0</v>
      </c>
      <c r="AS17" s="29">
        <f>IF(W16="GB",X17,0)</f>
        <v>0</v>
      </c>
    </row>
    <row r="18" spans="1:45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</row>
    <row r="19" spans="1:45" ht="18.75">
      <c r="A19" s="3"/>
      <c r="B19" s="94" t="s">
        <v>3</v>
      </c>
      <c r="C19" s="94"/>
      <c r="D19" s="94"/>
      <c r="E19" s="3"/>
      <c r="F19" s="94" t="s">
        <v>4</v>
      </c>
      <c r="G19" s="94"/>
      <c r="H19" s="94"/>
      <c r="I19" s="3"/>
      <c r="J19" s="9" t="s">
        <v>12</v>
      </c>
      <c r="K19" s="8" t="s">
        <v>42</v>
      </c>
      <c r="L19" s="5"/>
      <c r="M19" s="4"/>
      <c r="N19" s="9" t="s">
        <v>12</v>
      </c>
      <c r="O19" s="8" t="s">
        <v>42</v>
      </c>
      <c r="P19" s="5"/>
      <c r="R19" s="9" t="s">
        <v>12</v>
      </c>
      <c r="S19" s="8" t="s">
        <v>42</v>
      </c>
      <c r="T19" s="5"/>
      <c r="V19" s="9" t="s">
        <v>12</v>
      </c>
      <c r="W19" s="8" t="s">
        <v>42</v>
      </c>
      <c r="X19" s="5"/>
      <c r="Y19" s="22"/>
      <c r="Z19" s="24" t="s">
        <v>0</v>
      </c>
      <c r="AA19" s="25" t="s">
        <v>5</v>
      </c>
      <c r="AB19" s="26" t="s">
        <v>6</v>
      </c>
      <c r="AC19" s="22"/>
      <c r="AD19" s="24" t="s">
        <v>0</v>
      </c>
      <c r="AE19" s="25" t="s">
        <v>5</v>
      </c>
      <c r="AF19" s="26" t="s">
        <v>6</v>
      </c>
      <c r="AG19" s="22"/>
      <c r="AH19" s="24" t="s">
        <v>0</v>
      </c>
      <c r="AI19" s="25" t="s">
        <v>5</v>
      </c>
      <c r="AJ19" s="26" t="s">
        <v>6</v>
      </c>
      <c r="AK19" s="22"/>
      <c r="AL19" s="24" t="s">
        <v>0</v>
      </c>
      <c r="AM19" s="25" t="s">
        <v>5</v>
      </c>
      <c r="AN19" s="26" t="s">
        <v>6</v>
      </c>
      <c r="AO19" s="22"/>
      <c r="AP19" s="22"/>
      <c r="AQ19" s="22"/>
      <c r="AR19" s="22"/>
      <c r="AS19" s="22"/>
    </row>
    <row r="20" spans="1:45" ht="18.75">
      <c r="A20" s="3"/>
      <c r="B20" s="18">
        <v>13</v>
      </c>
      <c r="C20" s="6" t="s">
        <v>1</v>
      </c>
      <c r="D20" s="2" t="s">
        <v>38</v>
      </c>
      <c r="E20" s="7"/>
      <c r="F20" s="18">
        <v>14</v>
      </c>
      <c r="G20" s="6" t="s">
        <v>1</v>
      </c>
      <c r="H20" s="2" t="s">
        <v>13</v>
      </c>
      <c r="I20" s="3"/>
      <c r="J20" s="95" t="s">
        <v>12</v>
      </c>
      <c r="K20" s="96"/>
      <c r="L20" s="20">
        <f t="shared" ref="L20" si="64">(F20*60+H20)-(B20*60+D20)</f>
        <v>35</v>
      </c>
      <c r="M20" s="4"/>
      <c r="N20" s="95" t="s">
        <v>12</v>
      </c>
      <c r="O20" s="96"/>
      <c r="P20" s="20">
        <f t="shared" ref="P20" si="65">(F20*60+H20)-(B20*60+D20)</f>
        <v>35</v>
      </c>
      <c r="R20" s="95" t="s">
        <v>12</v>
      </c>
      <c r="S20" s="96"/>
      <c r="T20" s="20">
        <f t="shared" ref="T20" si="66">(F20*60+H20)-(B20*60+D20)</f>
        <v>35</v>
      </c>
      <c r="V20" s="95" t="s">
        <v>12</v>
      </c>
      <c r="W20" s="96"/>
      <c r="X20" s="20">
        <f t="shared" ref="X20" si="67">(F20*60+H20)-(B20*60+D20)</f>
        <v>35</v>
      </c>
      <c r="Y20" s="22"/>
      <c r="Z20" s="28">
        <f t="shared" ref="Z20" si="68">IF(J19="eU",L20,0)</f>
        <v>0</v>
      </c>
      <c r="AA20" s="29">
        <f t="shared" ref="AA20" si="69">IF(J19="aU",L20,0)</f>
        <v>0</v>
      </c>
      <c r="AB20" s="30">
        <f t="shared" ref="AB20" si="70">IF(J19="Ho",L20,0)</f>
        <v>0</v>
      </c>
      <c r="AC20" s="22"/>
      <c r="AD20" s="28">
        <f t="shared" ref="AD20" si="71">IF(N19="eU",P20,0)</f>
        <v>0</v>
      </c>
      <c r="AE20" s="29">
        <f t="shared" ref="AE20" si="72">IF(N19="aU",P20,0)</f>
        <v>0</v>
      </c>
      <c r="AF20" s="30">
        <f t="shared" ref="AF20" si="73">IF(N19="Ho",P20,0)</f>
        <v>0</v>
      </c>
      <c r="AG20" s="22"/>
      <c r="AH20" s="28">
        <f t="shared" ref="AH20" si="74">IF(R19="eU",T20,0)</f>
        <v>0</v>
      </c>
      <c r="AI20" s="29">
        <f t="shared" ref="AI20" si="75">IF(R19="aU",T20,0)</f>
        <v>0</v>
      </c>
      <c r="AJ20" s="30">
        <f t="shared" ref="AJ20" si="76">IF(R19="Ho",T20,0)</f>
        <v>0</v>
      </c>
      <c r="AK20" s="22"/>
      <c r="AL20" s="28">
        <f t="shared" ref="AL20" si="77">IF(V19="eU",X20,0)</f>
        <v>0</v>
      </c>
      <c r="AM20" s="29">
        <f t="shared" ref="AM20" si="78">IF(V19="aU",X20,0)</f>
        <v>0</v>
      </c>
      <c r="AN20" s="30">
        <f t="shared" ref="AN20" si="79">IF(V19="Ho",X20,0)</f>
        <v>0</v>
      </c>
      <c r="AO20" s="22"/>
      <c r="AP20" s="29">
        <f>IF(K19="GB",L20,0)</f>
        <v>0</v>
      </c>
      <c r="AQ20" s="29">
        <f>IF(O19="GB",P20,0)</f>
        <v>0</v>
      </c>
      <c r="AR20" s="29">
        <f>IF(S19="GB",T20,0)</f>
        <v>0</v>
      </c>
      <c r="AS20" s="29">
        <f>IF(W19="GB",X20,0)</f>
        <v>0</v>
      </c>
    </row>
    <row r="21" spans="1:45" ht="15.7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5" ht="18.75">
      <c r="A22" s="3"/>
      <c r="B22" s="94" t="s">
        <v>3</v>
      </c>
      <c r="C22" s="94"/>
      <c r="D22" s="94"/>
      <c r="E22" s="3"/>
      <c r="F22" s="94" t="s">
        <v>4</v>
      </c>
      <c r="G22" s="94"/>
      <c r="H22" s="94"/>
      <c r="I22" s="3"/>
      <c r="J22" s="9" t="s">
        <v>12</v>
      </c>
      <c r="K22" s="8" t="s">
        <v>42</v>
      </c>
      <c r="L22" s="5"/>
      <c r="M22" s="4"/>
      <c r="N22" s="9" t="s">
        <v>12</v>
      </c>
      <c r="O22" s="8" t="s">
        <v>42</v>
      </c>
      <c r="P22" s="5"/>
      <c r="R22" s="9" t="s">
        <v>12</v>
      </c>
      <c r="S22" s="8" t="s">
        <v>42</v>
      </c>
      <c r="T22" s="5"/>
      <c r="V22" s="9" t="s">
        <v>12</v>
      </c>
      <c r="W22" s="8" t="s">
        <v>42</v>
      </c>
      <c r="X22" s="5"/>
      <c r="Y22" s="22"/>
      <c r="Z22" s="24" t="s">
        <v>0</v>
      </c>
      <c r="AA22" s="25" t="s">
        <v>5</v>
      </c>
      <c r="AB22" s="26" t="s">
        <v>6</v>
      </c>
      <c r="AC22" s="22"/>
      <c r="AD22" s="24" t="s">
        <v>0</v>
      </c>
      <c r="AE22" s="25" t="s">
        <v>5</v>
      </c>
      <c r="AF22" s="26" t="s">
        <v>6</v>
      </c>
      <c r="AG22" s="22"/>
      <c r="AH22" s="24" t="s">
        <v>0</v>
      </c>
      <c r="AI22" s="25" t="s">
        <v>5</v>
      </c>
      <c r="AJ22" s="26" t="s">
        <v>6</v>
      </c>
      <c r="AK22" s="22"/>
      <c r="AL22" s="24" t="s">
        <v>0</v>
      </c>
      <c r="AM22" s="25" t="s">
        <v>5</v>
      </c>
      <c r="AN22" s="26" t="s">
        <v>6</v>
      </c>
      <c r="AO22" s="22"/>
      <c r="AP22" s="22"/>
      <c r="AQ22" s="22"/>
      <c r="AR22" s="22"/>
      <c r="AS22" s="22"/>
    </row>
    <row r="23" spans="1:45" ht="18.75">
      <c r="A23" s="3"/>
      <c r="B23" s="18">
        <v>14</v>
      </c>
      <c r="C23" s="6" t="s">
        <v>1</v>
      </c>
      <c r="D23" s="2" t="s">
        <v>14</v>
      </c>
      <c r="E23" s="7"/>
      <c r="F23" s="18">
        <v>14</v>
      </c>
      <c r="G23" s="6" t="s">
        <v>1</v>
      </c>
      <c r="H23" s="2" t="s">
        <v>52</v>
      </c>
      <c r="I23" s="3"/>
      <c r="J23" s="95" t="s">
        <v>12</v>
      </c>
      <c r="K23" s="96"/>
      <c r="L23" s="20">
        <f t="shared" ref="L23" si="80">(F23*60+H23)-(B23*60+D23)</f>
        <v>15</v>
      </c>
      <c r="M23" s="4"/>
      <c r="N23" s="95" t="s">
        <v>12</v>
      </c>
      <c r="O23" s="96"/>
      <c r="P23" s="20">
        <f t="shared" ref="P23" si="81">(F23*60+H23)-(B23*60+D23)</f>
        <v>15</v>
      </c>
      <c r="R23" s="95" t="s">
        <v>12</v>
      </c>
      <c r="S23" s="96"/>
      <c r="T23" s="20">
        <f t="shared" ref="T23" si="82">(F23*60+H23)-(B23*60+D23)</f>
        <v>15</v>
      </c>
      <c r="V23" s="95" t="s">
        <v>12</v>
      </c>
      <c r="W23" s="96"/>
      <c r="X23" s="20">
        <f t="shared" ref="X23" si="83">(F23*60+H23)-(B23*60+D23)</f>
        <v>15</v>
      </c>
      <c r="Y23" s="22"/>
      <c r="Z23" s="28">
        <f t="shared" ref="Z23" si="84">IF(J22="eU",L23,0)</f>
        <v>0</v>
      </c>
      <c r="AA23" s="29">
        <f t="shared" ref="AA23" si="85">IF(J22="aU",L23,0)</f>
        <v>0</v>
      </c>
      <c r="AB23" s="30">
        <f t="shared" ref="AB23" si="86">IF(J22="Ho",L23,0)</f>
        <v>0</v>
      </c>
      <c r="AC23" s="22"/>
      <c r="AD23" s="28">
        <f t="shared" ref="AD23" si="87">IF(N22="eU",P23,0)</f>
        <v>0</v>
      </c>
      <c r="AE23" s="29">
        <f t="shared" ref="AE23" si="88">IF(N22="aU",P23,0)</f>
        <v>0</v>
      </c>
      <c r="AF23" s="30">
        <f t="shared" ref="AF23" si="89">IF(N22="Ho",P23,0)</f>
        <v>0</v>
      </c>
      <c r="AG23" s="22"/>
      <c r="AH23" s="28">
        <f t="shared" ref="AH23" si="90">IF(R22="eU",T23,0)</f>
        <v>0</v>
      </c>
      <c r="AI23" s="29">
        <f t="shared" ref="AI23" si="91">IF(R22="aU",T23,0)</f>
        <v>0</v>
      </c>
      <c r="AJ23" s="30">
        <f t="shared" ref="AJ23" si="92">IF(R22="Ho",T23,0)</f>
        <v>0</v>
      </c>
      <c r="AK23" s="22"/>
      <c r="AL23" s="28">
        <f t="shared" ref="AL23" si="93">IF(V22="eU",X23,0)</f>
        <v>0</v>
      </c>
      <c r="AM23" s="29">
        <f t="shared" ref="AM23" si="94">IF(V22="aU",X23,0)</f>
        <v>0</v>
      </c>
      <c r="AN23" s="30">
        <f t="shared" ref="AN23" si="95">IF(V22="Ho",X23,0)</f>
        <v>0</v>
      </c>
      <c r="AO23" s="22"/>
      <c r="AP23" s="29">
        <f>IF(K22="GB",L23,0)</f>
        <v>0</v>
      </c>
      <c r="AQ23" s="29">
        <f>IF(O22="GB",P23,0)</f>
        <v>0</v>
      </c>
      <c r="AR23" s="29">
        <f>IF(S22="GB",T23,0)</f>
        <v>0</v>
      </c>
      <c r="AS23" s="29">
        <f>IF(W22="GB",X23,0)</f>
        <v>0</v>
      </c>
    </row>
    <row r="24" spans="1:45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</row>
    <row r="25" spans="1:45" ht="15.75" thickBot="1">
      <c r="Y25" s="31" t="s">
        <v>19</v>
      </c>
      <c r="Z25" s="31">
        <f>SUM(Z5:Z23)</f>
        <v>0</v>
      </c>
      <c r="AA25" s="31">
        <f t="shared" ref="AA25:AN25" si="96">SUM(AA5:AA23)</f>
        <v>0</v>
      </c>
      <c r="AB25" s="31">
        <f t="shared" si="96"/>
        <v>0</v>
      </c>
      <c r="AC25" s="29"/>
      <c r="AD25" s="31">
        <f t="shared" si="96"/>
        <v>0</v>
      </c>
      <c r="AE25" s="31">
        <f t="shared" si="96"/>
        <v>0</v>
      </c>
      <c r="AF25" s="31">
        <f t="shared" si="96"/>
        <v>0</v>
      </c>
      <c r="AG25" s="29"/>
      <c r="AH25" s="31">
        <f t="shared" si="96"/>
        <v>0</v>
      </c>
      <c r="AI25" s="31">
        <f t="shared" si="96"/>
        <v>0</v>
      </c>
      <c r="AJ25" s="31">
        <f t="shared" si="96"/>
        <v>0</v>
      </c>
      <c r="AK25" s="29"/>
      <c r="AL25" s="31">
        <f t="shared" si="96"/>
        <v>0</v>
      </c>
      <c r="AM25" s="31">
        <f t="shared" si="96"/>
        <v>0</v>
      </c>
      <c r="AN25" s="31">
        <f t="shared" si="96"/>
        <v>0</v>
      </c>
      <c r="AO25" s="22"/>
      <c r="AP25" s="32">
        <f>SUM(AP5:AP23)</f>
        <v>0</v>
      </c>
      <c r="AQ25" s="32">
        <f>SUM(AQ5:AQ23)</f>
        <v>0</v>
      </c>
      <c r="AR25" s="32">
        <f>SUM(AR5:AR23)</f>
        <v>0</v>
      </c>
      <c r="AS25" s="32">
        <f t="shared" ref="AS25" si="97">SUM(AS5:AS23)</f>
        <v>0</v>
      </c>
    </row>
    <row r="26" spans="1:45" ht="15" customHeight="1" thickBot="1">
      <c r="A26" s="54" t="s">
        <v>29</v>
      </c>
      <c r="B26" s="55"/>
      <c r="C26" s="55"/>
      <c r="D26" s="56"/>
      <c r="E26" s="60">
        <f>AD30</f>
        <v>0</v>
      </c>
      <c r="F26" s="61"/>
      <c r="G26" s="71" t="s">
        <v>21</v>
      </c>
      <c r="H26" s="72"/>
      <c r="I26" s="75">
        <f>AJ30</f>
        <v>-200</v>
      </c>
      <c r="J26" s="17"/>
      <c r="L26" s="54" t="s">
        <v>31</v>
      </c>
      <c r="M26" s="55"/>
      <c r="N26" s="55"/>
      <c r="O26" s="60">
        <f>AD32</f>
        <v>0</v>
      </c>
      <c r="P26" s="84" t="s">
        <v>21</v>
      </c>
      <c r="Q26" s="83">
        <f>AH34</f>
        <v>-600</v>
      </c>
      <c r="R26" s="15"/>
      <c r="S26" s="86" t="s">
        <v>32</v>
      </c>
      <c r="T26" s="87"/>
      <c r="U26" s="48" t="s">
        <v>46</v>
      </c>
      <c r="V26" s="50"/>
      <c r="W26" s="46" t="s">
        <v>47</v>
      </c>
      <c r="X26" s="47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</row>
    <row r="27" spans="1:45" ht="15.75" customHeight="1" thickBot="1">
      <c r="A27" s="57"/>
      <c r="B27" s="58"/>
      <c r="C27" s="58"/>
      <c r="D27" s="59"/>
      <c r="E27" s="62"/>
      <c r="F27" s="63"/>
      <c r="G27" s="73"/>
      <c r="H27" s="74"/>
      <c r="I27" s="76"/>
      <c r="J27" s="17"/>
      <c r="L27" s="57"/>
      <c r="M27" s="58"/>
      <c r="N27" s="58"/>
      <c r="O27" s="62"/>
      <c r="P27" s="85"/>
      <c r="Q27" s="83"/>
      <c r="R27" s="15"/>
      <c r="S27" s="88"/>
      <c r="T27" s="89"/>
      <c r="U27" s="108" t="e">
        <f>AR32</f>
        <v>#DIV/0!</v>
      </c>
      <c r="V27" s="109"/>
      <c r="W27" s="106" t="e">
        <f>AS32</f>
        <v>#DIV/0!</v>
      </c>
      <c r="X27" s="107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</row>
    <row r="28" spans="1:45" ht="15.75" thickBot="1">
      <c r="A28" s="48" t="s">
        <v>53</v>
      </c>
      <c r="B28" s="49"/>
      <c r="C28" s="49"/>
      <c r="D28" s="50"/>
      <c r="E28" s="48" t="s">
        <v>54</v>
      </c>
      <c r="F28" s="49"/>
      <c r="G28" s="49"/>
      <c r="H28" s="50"/>
      <c r="L28" s="48" t="s">
        <v>34</v>
      </c>
      <c r="M28" s="49"/>
      <c r="N28" s="50"/>
      <c r="O28" s="46" t="s">
        <v>33</v>
      </c>
      <c r="P28" s="47"/>
      <c r="S28" s="46" t="s">
        <v>37</v>
      </c>
      <c r="T28" s="47"/>
      <c r="U28" s="46" t="s">
        <v>35</v>
      </c>
      <c r="V28" s="47"/>
      <c r="W28" s="46" t="s">
        <v>36</v>
      </c>
      <c r="X28" s="47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</row>
    <row r="29" spans="1:45" ht="15.75" customHeight="1" thickBot="1">
      <c r="W29" s="16"/>
      <c r="Y29" s="22"/>
      <c r="Z29" s="64" t="s">
        <v>55</v>
      </c>
      <c r="AA29" s="64"/>
      <c r="AB29" s="64"/>
      <c r="AC29" s="64"/>
      <c r="AD29" s="22"/>
      <c r="AE29" s="22"/>
      <c r="AF29" s="22"/>
      <c r="AG29" s="65" t="s">
        <v>30</v>
      </c>
      <c r="AH29" s="66"/>
      <c r="AI29" s="67"/>
      <c r="AJ29" s="22"/>
      <c r="AK29" s="22"/>
      <c r="AL29" s="22"/>
      <c r="AM29" s="22"/>
      <c r="AN29" s="22"/>
      <c r="AO29" s="22"/>
      <c r="AP29" s="22"/>
      <c r="AQ29" s="22"/>
      <c r="AR29" s="22"/>
      <c r="AS29" s="22"/>
    </row>
    <row r="30" spans="1:45" ht="16.5" thickBot="1">
      <c r="Y30" s="22"/>
      <c r="Z30" s="80" t="s">
        <v>20</v>
      </c>
      <c r="AA30" s="81"/>
      <c r="AB30" s="81"/>
      <c r="AC30" s="82"/>
      <c r="AD30" s="33">
        <f>SUM(Z25+AD25+AH25+AL25)</f>
        <v>0</v>
      </c>
      <c r="AE30" s="44" t="s">
        <v>21</v>
      </c>
      <c r="AF30" s="22"/>
      <c r="AG30" s="68"/>
      <c r="AH30" s="69"/>
      <c r="AI30" s="70"/>
      <c r="AJ30" s="34">
        <f>AD30-200</f>
        <v>-200</v>
      </c>
      <c r="AK30" s="35" t="s">
        <v>21</v>
      </c>
      <c r="AL30" s="22"/>
      <c r="AM30" s="22"/>
      <c r="AN30" s="80" t="s">
        <v>48</v>
      </c>
      <c r="AO30" s="81"/>
      <c r="AP30" s="81"/>
      <c r="AQ30" s="82"/>
      <c r="AR30" s="33">
        <f>SUM(AP25:AS25)</f>
        <v>0</v>
      </c>
      <c r="AS30" s="44" t="s">
        <v>21</v>
      </c>
    </row>
    <row r="31" spans="1:45" ht="16.5" thickBot="1">
      <c r="Y31" s="22"/>
      <c r="Z31" s="36"/>
      <c r="AA31" s="36"/>
      <c r="AB31" s="36"/>
      <c r="AC31" s="36"/>
      <c r="AD31" s="36"/>
      <c r="AE31" s="36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37" t="s">
        <v>46</v>
      </c>
      <c r="AS31" s="37" t="s">
        <v>47</v>
      </c>
    </row>
    <row r="32" spans="1:45" ht="39" customHeight="1" thickBot="1">
      <c r="Y32" s="22"/>
      <c r="Z32" s="77" t="s">
        <v>22</v>
      </c>
      <c r="AA32" s="78"/>
      <c r="AB32" s="78"/>
      <c r="AC32" s="79"/>
      <c r="AD32" s="33">
        <f>SUM(Z25:AN25)</f>
        <v>0</v>
      </c>
      <c r="AE32" s="44" t="s">
        <v>21</v>
      </c>
      <c r="AF32" s="38"/>
      <c r="AG32" s="22"/>
      <c r="AH32" s="77" t="s">
        <v>49</v>
      </c>
      <c r="AI32" s="78"/>
      <c r="AJ32" s="78"/>
      <c r="AK32" s="79"/>
      <c r="AL32" s="33" t="e">
        <f>ROUND(100/AD32*AR30,0)</f>
        <v>#DIV/0!</v>
      </c>
      <c r="AM32" s="44" t="s">
        <v>28</v>
      </c>
      <c r="AN32" s="22"/>
      <c r="AO32" s="90" t="s">
        <v>50</v>
      </c>
      <c r="AP32" s="91"/>
      <c r="AQ32" s="92"/>
      <c r="AR32" s="39" t="e">
        <f>ROUND(12/100*AL32,1)</f>
        <v>#DIV/0!</v>
      </c>
      <c r="AS32" s="27" t="e">
        <f>12-AR32</f>
        <v>#DIV/0!</v>
      </c>
    </row>
    <row r="33" spans="25:45" ht="15.75" thickBot="1">
      <c r="Y33" s="22"/>
      <c r="Z33" s="40"/>
      <c r="AA33" s="40"/>
      <c r="AB33" s="40"/>
      <c r="AC33" s="40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</row>
    <row r="34" spans="25:45" ht="37.5" customHeight="1" thickBot="1">
      <c r="Y34" s="22"/>
      <c r="Z34" s="51" t="s">
        <v>51</v>
      </c>
      <c r="AA34" s="52"/>
      <c r="AB34" s="52"/>
      <c r="AC34" s="52"/>
      <c r="AD34" s="52"/>
      <c r="AE34" s="52"/>
      <c r="AF34" s="52"/>
      <c r="AG34" s="53"/>
      <c r="AH34" s="41">
        <f>AD32-600</f>
        <v>-600</v>
      </c>
      <c r="AI34" s="44" t="s">
        <v>21</v>
      </c>
      <c r="AJ34" s="22"/>
      <c r="AK34" s="22"/>
      <c r="AL34" s="22"/>
      <c r="AM34" s="22"/>
      <c r="AN34" s="22"/>
      <c r="AO34" s="22"/>
      <c r="AP34" s="22"/>
      <c r="AQ34" s="22"/>
      <c r="AR34" s="22"/>
      <c r="AS34" s="22"/>
    </row>
    <row r="35" spans="25:45">
      <c r="Y35" s="22"/>
      <c r="Z35" s="42"/>
      <c r="AA35" s="42"/>
      <c r="AB35" s="42"/>
      <c r="AC35" s="4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</row>
    <row r="36" spans="25:45"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</row>
    <row r="37" spans="25:45"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</row>
    <row r="38" spans="25:45"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</row>
  </sheetData>
  <sheetProtection selectLockedCells="1"/>
  <dataConsolidate function="countNums"/>
  <mergeCells count="82">
    <mergeCell ref="Z3:AB3"/>
    <mergeCell ref="AD3:AF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R17:S17"/>
    <mergeCell ref="A2:J2"/>
    <mergeCell ref="N1:O1"/>
    <mergeCell ref="M2:Q2"/>
    <mergeCell ref="R3:T3"/>
    <mergeCell ref="N3:P3"/>
    <mergeCell ref="J3:L3"/>
    <mergeCell ref="B16:D16"/>
    <mergeCell ref="F16:H16"/>
    <mergeCell ref="B13:D13"/>
    <mergeCell ref="F13:H13"/>
    <mergeCell ref="B10:D10"/>
    <mergeCell ref="F10:H10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B22:D22"/>
    <mergeCell ref="F22:H22"/>
    <mergeCell ref="J17:K17"/>
    <mergeCell ref="B19:D19"/>
    <mergeCell ref="F19:H19"/>
    <mergeCell ref="AN30:AQ30"/>
    <mergeCell ref="AH32:AK32"/>
    <mergeCell ref="AO32:AQ32"/>
    <mergeCell ref="AL3:AN3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Z34:AG34"/>
    <mergeCell ref="A26:D27"/>
    <mergeCell ref="E26:F27"/>
    <mergeCell ref="Z29:AC29"/>
    <mergeCell ref="AG29:AI30"/>
    <mergeCell ref="G26:H27"/>
    <mergeCell ref="I26:I27"/>
    <mergeCell ref="L26:N27"/>
    <mergeCell ref="O26:O27"/>
    <mergeCell ref="Z32:AC32"/>
    <mergeCell ref="Z30:AC30"/>
    <mergeCell ref="Q26:Q27"/>
    <mergeCell ref="L28:N28"/>
    <mergeCell ref="O28:P28"/>
    <mergeCell ref="P26:P27"/>
    <mergeCell ref="S26:T27"/>
    <mergeCell ref="S28:T28"/>
    <mergeCell ref="U28:V28"/>
    <mergeCell ref="W28:X28"/>
    <mergeCell ref="A28:D28"/>
    <mergeCell ref="E28:H28"/>
  </mergeCells>
  <conditionalFormatting sqref="K4 O4 S4 W4 K7 K10 K13 K16 K19 K22 O7 O10 O13 O16 O19 O22 S7 S10 S13 S16 S19 S22 W7 W10 W13 W16 W19 W22">
    <cfRule type="containsText" dxfId="29" priority="50" operator="containsText" text="GB">
      <formula>NOT(ISERROR(SEARCH("GB",K4)))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21" operator="containsText" text="2">
      <formula>NOT(ISERROR(SEARCH("2",J5)))</formula>
    </cfRule>
    <cfRule type="containsText" dxfId="19" priority="20" operator="containsText" text="2a">
      <formula>NOT(ISERROR(SEARCH("2a",J5)))</formula>
    </cfRule>
    <cfRule type="containsText" dxfId="18" priority="19" operator="containsText" text="2b">
      <formula>NOT(ISERROR(SEARCH("2b",J5)))</formula>
    </cfRule>
    <cfRule type="containsText" dxfId="17" priority="18" operator="containsText" text="2c">
      <formula>NOT(ISERROR(SEARCH("2c",J5)))</formula>
    </cfRule>
    <cfRule type="containsText" dxfId="16" priority="17" operator="containsText" text="2d">
      <formula>NOT(ISERROR(SEARCH("2d",J5)))</formula>
    </cfRule>
    <cfRule type="containsText" dxfId="15" priority="16" operator="containsText" text="3">
      <formula>NOT(ISERROR(SEARCH("3",J5)))</formula>
    </cfRule>
    <cfRule type="containsText" dxfId="14" priority="15" operator="containsText" text="3a">
      <formula>NOT(ISERROR(SEARCH("3a",J5)))</formula>
    </cfRule>
    <cfRule type="containsText" dxfId="13" priority="14" operator="containsText" text="3b">
      <formula>NOT(ISERROR(SEARCH("3b",J5)))</formula>
    </cfRule>
    <cfRule type="containsText" dxfId="12" priority="13" operator="containsText" text="3c">
      <formula>NOT(ISERROR(SEARCH("3c",J5)))</formula>
    </cfRule>
    <cfRule type="containsText" dxfId="11" priority="12" operator="containsText" text="3d">
      <formula>NOT(ISERROR(SEARCH("3d",J5)))</formula>
    </cfRule>
    <cfRule type="containsText" dxfId="10" priority="11" operator="containsText" text="4">
      <formula>NOT(ISERROR(SEARCH("4",J5)))</formula>
    </cfRule>
    <cfRule type="containsText" dxfId="9" priority="10" operator="containsText" text="4a">
      <formula>NOT(ISERROR(SEARCH("4a",J5)))</formula>
    </cfRule>
    <cfRule type="containsText" dxfId="8" priority="9" operator="containsText" text="4b">
      <formula>NOT(ISERROR(SEARCH("4b",J5)))</formula>
    </cfRule>
    <cfRule type="containsText" dxfId="7" priority="8" operator="containsText" text="4c">
      <formula>NOT(ISERROR(SEARCH("4c",J5)))</formula>
    </cfRule>
    <cfRule type="containsText" dxfId="6" priority="7" operator="containsText" text="4d">
      <formula>NOT(ISERROR(SEARCH("4d",J5)))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6" operator="containsText" text="1-2">
      <formula>NOT(ISERROR(SEARCH("1-2",J5)))</formula>
    </cfRule>
    <cfRule type="containsText" dxfId="4" priority="5" operator="containsText" text="1-3">
      <formula>NOT(ISERROR(SEARCH("1-3",J5)))</formula>
    </cfRule>
    <cfRule type="containsText" dxfId="3" priority="4" operator="containsText" text="1-4">
      <formula>NOT(ISERROR(SEARCH("1-4",J5)))</formula>
    </cfRule>
    <cfRule type="containsText" dxfId="2" priority="3" operator="containsText" text="2-3">
      <formula>NOT(ISERROR(SEARCH("2-3",J5)))</formula>
    </cfRule>
    <cfRule type="containsText" dxfId="1" priority="2" operator="containsText" text="2-4">
      <formula>NOT(ISERROR(SEARCH("2-4",J5)))</formula>
    </cfRule>
    <cfRule type="containsText" dxfId="0" priority="1" operator="containsText" text="3-4">
      <formula>NOT(ISERROR(SEARCH("3-4",J5)))</formula>
    </cfRule>
  </conditionalFormatting>
  <dataValidations count="10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".-,GB,Ma,D,E,F,SP,Mus,KR,ER,Eth,Bk,AG"</formula1>
    </dataValidation>
    <dataValidation allowBlank="1" sqref="L5 P23 P20 P17 P14 P11 P8 T23 T20 T17 T14 T11 T8 X23 X20 X17 X14 X11 X8 L23 L20 L17 L14 L11 L8 P5 T5 X5"/>
    <dataValidation type="list" allowBlank="1" showInputMessage="1" showErrorMessage="1" sqref="K2">
      <formula1>"Bau,K-H,Mar,Sch,Spr,Stä"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M2:Q2"/>
    <dataValidation type="date" allowBlank="1" showInputMessage="1" showErrorMessage="1" sqref="S2">
      <formula1>40159</formula1>
      <formula2>42005</formula2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Trier -</oddHeader>
    <oddFooter>&amp;CBetreuung (vor, während, nach dem Unterricht / Frühstück etc.) wird &amp;"-,Fett Kursiv"nicht&amp;"-,Standard"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Paul Hirtz</cp:lastModifiedBy>
  <cp:lastPrinted>2014-06-02T08:09:01Z</cp:lastPrinted>
  <dcterms:created xsi:type="dcterms:W3CDTF">2009-12-10T17:51:50Z</dcterms:created>
  <dcterms:modified xsi:type="dcterms:W3CDTF">2014-09-14T07:23:42Z</dcterms:modified>
</cp:coreProperties>
</file>